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elagloggiltraendurskodenda-my.sharepoint.com/personal/fle_fle_is/Documents/Public - S drifið af Kerfisleigu/Fréttabréf/2.2026/Felagatal/Master skjöl/"/>
    </mc:Choice>
  </mc:AlternateContent>
  <xr:revisionPtr revIDLastSave="1608" documentId="11_F25DC773A252ABDACC10487C69596DFE5BDE58ED" xr6:coauthVersionLast="47" xr6:coauthVersionMax="47" xr10:uidLastSave="{AA81CBDD-26E6-4C95-9845-91B486C3786C}"/>
  <bookViews>
    <workbookView xWindow="-38520" yWindow="-2445" windowWidth="38640" windowHeight="21120" tabRatio="921" xr2:uid="{29C81DC9-CC3C-41E3-9EAA-E632B9D9A471}"/>
  </bookViews>
  <sheets>
    <sheet name="Töflur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2" l="1"/>
  <c r="L9" i="12"/>
  <c r="M9" i="12" s="1"/>
  <c r="L8" i="12"/>
  <c r="M8" i="12" s="1"/>
  <c r="L7" i="12"/>
  <c r="M7" i="12" s="1"/>
  <c r="L6" i="12"/>
  <c r="M6" i="12" s="1"/>
  <c r="L5" i="12"/>
  <c r="M5" i="12" s="1"/>
  <c r="H12" i="12"/>
  <c r="I20" i="12"/>
  <c r="I21" i="12"/>
  <c r="I22" i="12"/>
  <c r="I23" i="12"/>
  <c r="I24" i="12"/>
  <c r="I25" i="12"/>
  <c r="I26" i="12"/>
  <c r="I27" i="12"/>
  <c r="I28" i="12"/>
  <c r="I29" i="12"/>
  <c r="I30" i="12"/>
  <c r="F31" i="12"/>
  <c r="I31" i="12" s="1"/>
  <c r="G32" i="12"/>
  <c r="H32" i="12"/>
  <c r="J9" i="12"/>
  <c r="J8" i="12"/>
  <c r="J7" i="12"/>
  <c r="J6" i="12"/>
  <c r="J5" i="12"/>
  <c r="H9" i="12"/>
  <c r="H8" i="12"/>
  <c r="H7" i="12"/>
  <c r="H6" i="12"/>
  <c r="H5" i="12"/>
  <c r="K10" i="12"/>
  <c r="G10" i="12"/>
  <c r="G14" i="12" s="1"/>
  <c r="F10" i="12"/>
  <c r="F14" i="12" s="1"/>
  <c r="D10" i="12"/>
  <c r="D14" i="12" s="1"/>
  <c r="H14" i="12" l="1"/>
  <c r="J10" i="12"/>
  <c r="E6" i="12"/>
  <c r="L10" i="12"/>
  <c r="M10" i="12" s="1"/>
  <c r="E7" i="12"/>
  <c r="E8" i="12"/>
  <c r="E5" i="12"/>
  <c r="H10" i="12"/>
  <c r="E9" i="12"/>
  <c r="F32" i="12"/>
  <c r="I32" i="12" s="1"/>
  <c r="E10" i="12" l="1"/>
</calcChain>
</file>

<file path=xl/sharedStrings.xml><?xml version="1.0" encoding="utf-8"?>
<sst xmlns="http://schemas.openxmlformats.org/spreadsheetml/2006/main" count="31" uniqueCount="29">
  <si>
    <t>29 ára</t>
  </si>
  <si>
    <t>30 - 39 ára</t>
  </si>
  <si>
    <t>40-49 ára</t>
  </si>
  <si>
    <t>50-59 ára</t>
  </si>
  <si>
    <t>Konur</t>
  </si>
  <si>
    <t>Tafla 1</t>
  </si>
  <si>
    <t>Virk réttindi</t>
  </si>
  <si>
    <t>Óvirk réttindi</t>
  </si>
  <si>
    <t>Tafla 2</t>
  </si>
  <si>
    <t>Þar af karlar</t>
  </si>
  <si>
    <t>60-67 ára</t>
  </si>
  <si>
    <t>Hlutfall kvenna</t>
  </si>
  <si>
    <t>Samtals</t>
  </si>
  <si>
    <t>Þar af konur</t>
  </si>
  <si>
    <t>Félagsmenn samtals</t>
  </si>
  <si>
    <t>Meðaltal</t>
  </si>
  <si>
    <t>Löggildingarár</t>
  </si>
  <si>
    <t>Fjöldi nýrra endurskoðenda</t>
  </si>
  <si>
    <t>Prófár</t>
  </si>
  <si>
    <t xml:space="preserve">Karlar </t>
  </si>
  <si>
    <t>Heildar-fjöldi</t>
  </si>
  <si>
    <t>Heildarfjöldi, kynjahlutföll, staða réttinda, vinnustaður og aldursdreifing miðað við árslok 2026</t>
  </si>
  <si>
    <t>Starfa á endurskoð-unarstofu</t>
  </si>
  <si>
    <t>Hlutfall sem starfar ekki á endurskoðunar-stofu</t>
  </si>
  <si>
    <t>Starfa ekki á endurskoðunar-stofu</t>
  </si>
  <si>
    <t>Hlutfall af heildarfjölda á vinnualdri</t>
  </si>
  <si>
    <t>Félagsmenn 68 ára og eldri*</t>
  </si>
  <si>
    <t>*Margir hættir störfum sökum aldurs</t>
  </si>
  <si>
    <r>
      <t xml:space="preserve">Aldursdreifing miðað við  árslok 2026
</t>
    </r>
    <r>
      <rPr>
        <b/>
        <i/>
        <sz val="9"/>
        <rFont val="Calibri"/>
        <family val="2"/>
        <scheme val="minor"/>
      </rPr>
      <t>Félagsmenn á vinnualdri</t>
    </r>
    <r>
      <rPr>
        <b/>
        <sz val="9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</si>
</sst>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@*.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3" fontId="0" fillId="0" borderId="0" xfId="0" applyNumberFormat="1"/>
    <xf numFmtId="0" fontId="6" fillId="0" borderId="0" xfId="0" applyFont="1" applyAlignment="1">
      <alignment vertical="top"/>
    </xf>
    <xf numFmtId="3" fontId="2" fillId="0" borderId="0" xfId="0" applyNumberFormat="1" applyFont="1"/>
    <xf numFmtId="0" fontId="6" fillId="0" borderId="17" xfId="0" applyFont="1" applyBorder="1" applyAlignment="1">
      <alignment vertical="top"/>
    </xf>
    <xf numFmtId="0" fontId="7" fillId="0" borderId="3" xfId="0" applyFont="1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0" fontId="5" fillId="3" borderId="1" xfId="0" applyFont="1" applyFill="1" applyBorder="1" applyAlignment="1">
      <alignment vertical="top"/>
    </xf>
    <xf numFmtId="165" fontId="7" fillId="2" borderId="10" xfId="0" applyNumberFormat="1" applyFont="1" applyFill="1" applyBorder="1" applyAlignment="1">
      <alignment horizontal="left" vertical="top"/>
    </xf>
    <xf numFmtId="165" fontId="6" fillId="3" borderId="5" xfId="0" applyNumberFormat="1" applyFont="1" applyFill="1" applyBorder="1" applyAlignment="1">
      <alignment horizontal="left"/>
    </xf>
    <xf numFmtId="165" fontId="6" fillId="3" borderId="20" xfId="0" applyNumberFormat="1" applyFont="1" applyFill="1" applyBorder="1" applyAlignment="1">
      <alignment horizontal="left"/>
    </xf>
    <xf numFmtId="3" fontId="6" fillId="0" borderId="7" xfId="0" applyNumberFormat="1" applyFont="1" applyBorder="1" applyAlignment="1">
      <alignment horizontal="right"/>
    </xf>
    <xf numFmtId="0" fontId="5" fillId="0" borderId="8" xfId="0" applyFont="1" applyBorder="1" applyAlignment="1">
      <alignment vertical="top"/>
    </xf>
    <xf numFmtId="0" fontId="7" fillId="0" borderId="15" xfId="0" applyFont="1" applyBorder="1" applyAlignment="1">
      <alignment vertical="top"/>
    </xf>
    <xf numFmtId="164" fontId="6" fillId="0" borderId="15" xfId="1" applyNumberFormat="1" applyFont="1" applyFill="1" applyBorder="1" applyAlignment="1">
      <alignment vertical="top"/>
    </xf>
    <xf numFmtId="164" fontId="7" fillId="0" borderId="15" xfId="1" applyNumberFormat="1" applyFont="1" applyFill="1" applyBorder="1" applyAlignment="1">
      <alignment vertical="top"/>
    </xf>
    <xf numFmtId="0" fontId="5" fillId="0" borderId="15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164" fontId="6" fillId="0" borderId="16" xfId="1" applyNumberFormat="1" applyFont="1" applyFill="1" applyBorder="1" applyAlignment="1">
      <alignment vertical="top"/>
    </xf>
    <xf numFmtId="165" fontId="6" fillId="0" borderId="23" xfId="0" applyNumberFormat="1" applyFont="1" applyBorder="1" applyAlignment="1">
      <alignment horizontal="left"/>
    </xf>
    <xf numFmtId="164" fontId="6" fillId="0" borderId="17" xfId="1" applyNumberFormat="1" applyFont="1" applyFill="1" applyBorder="1" applyAlignment="1">
      <alignment vertical="top"/>
    </xf>
    <xf numFmtId="164" fontId="6" fillId="0" borderId="18" xfId="1" applyNumberFormat="1" applyFont="1" applyFill="1" applyBorder="1" applyAlignment="1">
      <alignment vertical="top"/>
    </xf>
    <xf numFmtId="165" fontId="7" fillId="0" borderId="14" xfId="0" applyNumberFormat="1" applyFont="1" applyBorder="1" applyAlignment="1">
      <alignment horizontal="left" vertical="top"/>
    </xf>
    <xf numFmtId="3" fontId="8" fillId="0" borderId="0" xfId="0" applyNumberFormat="1" applyFont="1"/>
    <xf numFmtId="0" fontId="7" fillId="0" borderId="2" xfId="0" applyFont="1" applyBorder="1" applyAlignment="1">
      <alignment horizontal="left" vertical="top" wrapText="1"/>
    </xf>
    <xf numFmtId="165" fontId="9" fillId="0" borderId="9" xfId="0" applyNumberFormat="1" applyFont="1" applyBorder="1" applyAlignment="1">
      <alignment horizontal="left"/>
    </xf>
    <xf numFmtId="3" fontId="2" fillId="4" borderId="7" xfId="0" applyNumberFormat="1" applyFont="1" applyFill="1" applyBorder="1" applyAlignment="1">
      <alignment horizontal="right"/>
    </xf>
    <xf numFmtId="3" fontId="2" fillId="4" borderId="8" xfId="0" applyNumberFormat="1" applyFont="1" applyFill="1" applyBorder="1" applyAlignment="1">
      <alignment horizontal="right"/>
    </xf>
    <xf numFmtId="3" fontId="2" fillId="4" borderId="13" xfId="0" applyNumberFormat="1" applyFont="1" applyFill="1" applyBorder="1" applyAlignment="1">
      <alignment horizontal="right"/>
    </xf>
    <xf numFmtId="3" fontId="2" fillId="4" borderId="10" xfId="0" applyNumberFormat="1" applyFont="1" applyFill="1" applyBorder="1" applyAlignment="1">
      <alignment horizontal="right"/>
    </xf>
    <xf numFmtId="3" fontId="2" fillId="4" borderId="11" xfId="0" applyNumberFormat="1" applyFont="1" applyFill="1" applyBorder="1"/>
    <xf numFmtId="164" fontId="2" fillId="4" borderId="19" xfId="1" applyNumberFormat="1" applyFont="1" applyFill="1" applyBorder="1"/>
    <xf numFmtId="0" fontId="0" fillId="2" borderId="1" xfId="0" applyFill="1" applyBorder="1"/>
    <xf numFmtId="3" fontId="0" fillId="2" borderId="1" xfId="0" applyNumberFormat="1" applyFill="1" applyBorder="1"/>
    <xf numFmtId="164" fontId="0" fillId="2" borderId="1" xfId="1" applyNumberFormat="1" applyFont="1" applyFill="1" applyBorder="1"/>
    <xf numFmtId="3" fontId="10" fillId="0" borderId="0" xfId="0" applyNumberFormat="1" applyFont="1"/>
    <xf numFmtId="164" fontId="5" fillId="3" borderId="1" xfId="1" applyNumberFormat="1" applyFont="1" applyFill="1" applyBorder="1" applyAlignment="1">
      <alignment vertical="top"/>
    </xf>
    <xf numFmtId="164" fontId="5" fillId="3" borderId="6" xfId="1" applyNumberFormat="1" applyFont="1" applyFill="1" applyBorder="1" applyAlignment="1">
      <alignment vertical="top"/>
    </xf>
    <xf numFmtId="0" fontId="5" fillId="3" borderId="21" xfId="0" applyFont="1" applyFill="1" applyBorder="1" applyAlignment="1">
      <alignment vertical="top"/>
    </xf>
    <xf numFmtId="164" fontId="5" fillId="3" borderId="21" xfId="1" applyNumberFormat="1" applyFont="1" applyFill="1" applyBorder="1" applyAlignment="1">
      <alignment vertical="top"/>
    </xf>
    <xf numFmtId="164" fontId="5" fillId="3" borderId="22" xfId="1" applyNumberFormat="1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164" fontId="3" fillId="2" borderId="11" xfId="1" applyNumberFormat="1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164" fontId="3" fillId="2" borderId="19" xfId="1" applyNumberFormat="1" applyFont="1" applyFill="1" applyBorder="1" applyAlignment="1">
      <alignment vertical="top"/>
    </xf>
    <xf numFmtId="164" fontId="5" fillId="0" borderId="8" xfId="1" applyNumberFormat="1" applyFont="1" applyBorder="1" applyAlignment="1">
      <alignment vertical="top"/>
    </xf>
    <xf numFmtId="164" fontId="5" fillId="0" borderId="13" xfId="1" applyNumberFormat="1" applyFont="1" applyBorder="1" applyAlignment="1">
      <alignment vertical="top"/>
    </xf>
    <xf numFmtId="0" fontId="11" fillId="0" borderId="0" xfId="0" applyFont="1" applyAlignment="1">
      <alignment vertical="top"/>
    </xf>
    <xf numFmtId="164" fontId="11" fillId="0" borderId="0" xfId="1" applyNumberFormat="1" applyFont="1" applyFill="1" applyBorder="1" applyAlignment="1">
      <alignment vertical="top"/>
    </xf>
    <xf numFmtId="164" fontId="11" fillId="0" borderId="12" xfId="1" applyNumberFormat="1" applyFont="1" applyFill="1" applyBorder="1" applyAlignment="1">
      <alignment vertical="top"/>
    </xf>
  </cellXfs>
  <cellStyles count="3">
    <cellStyle name="Normal" xfId="0" builtinId="0"/>
    <cellStyle name="Normal 2" xfId="2" xr:uid="{6494A90A-2DE6-45BF-AF0D-FB4013B63A63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81152-6C53-40FC-88E3-03A39AF7E12E}">
  <sheetPr codeName="Sheet11">
    <tabColor theme="4" tint="0.79998168889431442"/>
  </sheetPr>
  <dimension ref="C2:M32"/>
  <sheetViews>
    <sheetView tabSelected="1" zoomScaleNormal="100" workbookViewId="0">
      <selection activeCell="D9" sqref="D9"/>
    </sheetView>
  </sheetViews>
  <sheetFormatPr defaultRowHeight="14.4" x14ac:dyDescent="0.3"/>
  <cols>
    <col min="1" max="2" width="3.21875" style="1" customWidth="1"/>
    <col min="3" max="3" width="23.5546875" style="1" customWidth="1"/>
    <col min="4" max="4" width="6.44140625" style="1" customWidth="1"/>
    <col min="5" max="5" width="15.5546875" style="1" customWidth="1"/>
    <col min="6" max="6" width="9.109375" style="1" customWidth="1"/>
    <col min="7" max="7" width="11" style="1" customWidth="1"/>
    <col min="8" max="8" width="9.109375" style="1" customWidth="1"/>
    <col min="9" max="9" width="13.6640625" style="1" customWidth="1"/>
    <col min="10" max="10" width="10.33203125" style="1" customWidth="1"/>
    <col min="11" max="11" width="15.21875" style="1" customWidth="1"/>
    <col min="12" max="12" width="13.88671875" style="1" customWidth="1"/>
    <col min="13" max="13" width="13.21875" style="1" customWidth="1"/>
    <col min="14" max="14" width="12.33203125" style="1" customWidth="1"/>
    <col min="15" max="16384" width="8.88671875" style="1"/>
  </cols>
  <sheetData>
    <row r="2" spans="3:13" ht="21" x14ac:dyDescent="0.4">
      <c r="C2" s="23" t="s">
        <v>5</v>
      </c>
    </row>
    <row r="3" spans="3:13" ht="15" thickBot="1" x14ac:dyDescent="0.35">
      <c r="C3" s="3" t="s">
        <v>21</v>
      </c>
    </row>
    <row r="4" spans="3:13" s="2" customFormat="1" ht="46.8" customHeight="1" x14ac:dyDescent="0.25">
      <c r="C4" s="24" t="s">
        <v>28</v>
      </c>
      <c r="D4" s="5" t="s">
        <v>20</v>
      </c>
      <c r="E4" s="5" t="s">
        <v>25</v>
      </c>
      <c r="F4" s="5" t="s">
        <v>9</v>
      </c>
      <c r="G4" s="5" t="s">
        <v>13</v>
      </c>
      <c r="H4" s="5" t="s">
        <v>11</v>
      </c>
      <c r="I4" s="5" t="s">
        <v>6</v>
      </c>
      <c r="J4" s="5" t="s">
        <v>7</v>
      </c>
      <c r="K4" s="5" t="s">
        <v>22</v>
      </c>
      <c r="L4" s="5" t="s">
        <v>24</v>
      </c>
      <c r="M4" s="6" t="s">
        <v>23</v>
      </c>
    </row>
    <row r="5" spans="3:13" s="2" customFormat="1" ht="12" x14ac:dyDescent="0.25">
      <c r="C5" s="9" t="s">
        <v>0</v>
      </c>
      <c r="D5" s="7">
        <v>4</v>
      </c>
      <c r="E5" s="36">
        <f>D5/$D$10</f>
        <v>1.238390092879257E-2</v>
      </c>
      <c r="F5" s="7">
        <v>3</v>
      </c>
      <c r="G5" s="7">
        <v>1</v>
      </c>
      <c r="H5" s="36">
        <f>G5/D5</f>
        <v>0.25</v>
      </c>
      <c r="I5" s="7">
        <v>4</v>
      </c>
      <c r="J5" s="7">
        <f>D5-I5</f>
        <v>0</v>
      </c>
      <c r="K5" s="7">
        <v>4</v>
      </c>
      <c r="L5" s="7">
        <f>D5-K5</f>
        <v>0</v>
      </c>
      <c r="M5" s="37">
        <f t="shared" ref="M5:M9" si="0">L5/(K5+L5)</f>
        <v>0</v>
      </c>
    </row>
    <row r="6" spans="3:13" s="2" customFormat="1" ht="12" x14ac:dyDescent="0.25">
      <c r="C6" s="9" t="s">
        <v>1</v>
      </c>
      <c r="D6" s="7">
        <v>56</v>
      </c>
      <c r="E6" s="36">
        <f t="shared" ref="E6:E8" si="1">D6/$D$10</f>
        <v>0.17337461300309598</v>
      </c>
      <c r="F6" s="7">
        <v>34</v>
      </c>
      <c r="G6" s="7">
        <v>22</v>
      </c>
      <c r="H6" s="36">
        <f t="shared" ref="H6:H9" si="2">G6/D6</f>
        <v>0.39285714285714285</v>
      </c>
      <c r="I6" s="7">
        <v>55</v>
      </c>
      <c r="J6" s="7">
        <f t="shared" ref="J6:J9" si="3">D6-I6</f>
        <v>1</v>
      </c>
      <c r="K6" s="7">
        <v>41</v>
      </c>
      <c r="L6" s="7">
        <f t="shared" ref="L6:L9" si="4">D6-K6</f>
        <v>15</v>
      </c>
      <c r="M6" s="37">
        <f t="shared" si="0"/>
        <v>0.26785714285714285</v>
      </c>
    </row>
    <row r="7" spans="3:13" s="2" customFormat="1" ht="12" x14ac:dyDescent="0.25">
      <c r="C7" s="9" t="s">
        <v>2</v>
      </c>
      <c r="D7" s="7">
        <v>108</v>
      </c>
      <c r="E7" s="36">
        <f t="shared" si="1"/>
        <v>0.33436532507739936</v>
      </c>
      <c r="F7" s="7">
        <v>68</v>
      </c>
      <c r="G7" s="7">
        <v>40</v>
      </c>
      <c r="H7" s="36">
        <f t="shared" si="2"/>
        <v>0.37037037037037035</v>
      </c>
      <c r="I7" s="7">
        <v>101</v>
      </c>
      <c r="J7" s="7">
        <f t="shared" si="3"/>
        <v>7</v>
      </c>
      <c r="K7" s="7">
        <v>52</v>
      </c>
      <c r="L7" s="7">
        <f t="shared" si="4"/>
        <v>56</v>
      </c>
      <c r="M7" s="37">
        <f t="shared" si="0"/>
        <v>0.51851851851851849</v>
      </c>
    </row>
    <row r="8" spans="3:13" s="2" customFormat="1" ht="12" x14ac:dyDescent="0.25">
      <c r="C8" s="9" t="s">
        <v>3</v>
      </c>
      <c r="D8" s="7">
        <v>97</v>
      </c>
      <c r="E8" s="36">
        <f t="shared" si="1"/>
        <v>0.30030959752321984</v>
      </c>
      <c r="F8" s="7">
        <v>62</v>
      </c>
      <c r="G8" s="7">
        <v>35</v>
      </c>
      <c r="H8" s="36">
        <f t="shared" si="2"/>
        <v>0.36082474226804123</v>
      </c>
      <c r="I8" s="7">
        <v>86</v>
      </c>
      <c r="J8" s="7">
        <f t="shared" si="3"/>
        <v>11</v>
      </c>
      <c r="K8" s="7">
        <v>49</v>
      </c>
      <c r="L8" s="7">
        <f t="shared" si="4"/>
        <v>48</v>
      </c>
      <c r="M8" s="37">
        <f t="shared" si="0"/>
        <v>0.49484536082474229</v>
      </c>
    </row>
    <row r="9" spans="3:13" s="2" customFormat="1" ht="12.6" thickBot="1" x14ac:dyDescent="0.3">
      <c r="C9" s="10" t="s">
        <v>10</v>
      </c>
      <c r="D9" s="38">
        <v>58</v>
      </c>
      <c r="E9" s="39">
        <f>D9/$D$10</f>
        <v>0.17956656346749225</v>
      </c>
      <c r="F9" s="38">
        <v>41</v>
      </c>
      <c r="G9" s="38">
        <v>17</v>
      </c>
      <c r="H9" s="39">
        <f t="shared" si="2"/>
        <v>0.29310344827586204</v>
      </c>
      <c r="I9" s="38">
        <v>48</v>
      </c>
      <c r="J9" s="38">
        <f t="shared" si="3"/>
        <v>10</v>
      </c>
      <c r="K9" s="38">
        <v>26</v>
      </c>
      <c r="L9" s="38">
        <f t="shared" si="4"/>
        <v>32</v>
      </c>
      <c r="M9" s="40">
        <f t="shared" si="0"/>
        <v>0.55172413793103448</v>
      </c>
    </row>
    <row r="10" spans="3:13" s="2" customFormat="1" ht="13.2" thickTop="1" thickBot="1" x14ac:dyDescent="0.35">
      <c r="C10" s="8" t="s">
        <v>12</v>
      </c>
      <c r="D10" s="41">
        <f>SUM(D5:D9)</f>
        <v>323</v>
      </c>
      <c r="E10" s="42">
        <f>SUM(E5:E9)</f>
        <v>1</v>
      </c>
      <c r="F10" s="43">
        <f t="shared" ref="F10:L10" si="5">SUM(F5:F9)</f>
        <v>208</v>
      </c>
      <c r="G10" s="43">
        <f t="shared" si="5"/>
        <v>115</v>
      </c>
      <c r="H10" s="42">
        <f>G10/D10</f>
        <v>0.35603715170278638</v>
      </c>
      <c r="I10" s="43">
        <f>SUM(I5:I9)</f>
        <v>294</v>
      </c>
      <c r="J10" s="43">
        <f>SUM(J5:J9)</f>
        <v>29</v>
      </c>
      <c r="K10" s="43">
        <f t="shared" si="5"/>
        <v>172</v>
      </c>
      <c r="L10" s="43">
        <f t="shared" si="5"/>
        <v>151</v>
      </c>
      <c r="M10" s="44">
        <f>L10/(K10+L10)</f>
        <v>0.46749226006191952</v>
      </c>
    </row>
    <row r="11" spans="3:13" s="2" customFormat="1" ht="5.4" customHeight="1" x14ac:dyDescent="0.25">
      <c r="C11" s="11"/>
      <c r="D11" s="12"/>
      <c r="E11" s="45"/>
      <c r="F11" s="12"/>
      <c r="G11" s="12"/>
      <c r="H11" s="45"/>
      <c r="I11" s="12"/>
      <c r="J11" s="12"/>
      <c r="K11" s="12"/>
      <c r="L11" s="12"/>
      <c r="M11" s="46"/>
    </row>
    <row r="12" spans="3:13" s="2" customFormat="1" ht="12" x14ac:dyDescent="0.25">
      <c r="C12" s="25" t="s">
        <v>26</v>
      </c>
      <c r="D12" s="47">
        <v>91</v>
      </c>
      <c r="E12" s="48"/>
      <c r="F12" s="47">
        <v>84</v>
      </c>
      <c r="G12" s="47">
        <v>7</v>
      </c>
      <c r="H12" s="48">
        <f>G12/D12</f>
        <v>7.6923076923076927E-2</v>
      </c>
      <c r="I12" s="47">
        <v>18</v>
      </c>
      <c r="J12" s="47">
        <v>73</v>
      </c>
      <c r="K12" s="47">
        <v>14</v>
      </c>
      <c r="L12" s="47">
        <v>77</v>
      </c>
      <c r="M12" s="49"/>
    </row>
    <row r="13" spans="3:13" s="2" customFormat="1" ht="5.4" customHeight="1" thickBot="1" x14ac:dyDescent="0.3">
      <c r="C13" s="19"/>
      <c r="D13" s="4"/>
      <c r="E13" s="20"/>
      <c r="F13" s="4"/>
      <c r="G13" s="4"/>
      <c r="H13" s="20"/>
      <c r="I13" s="4"/>
      <c r="J13" s="4"/>
      <c r="K13" s="4"/>
      <c r="L13" s="4"/>
      <c r="M13" s="21"/>
    </row>
    <row r="14" spans="3:13" s="2" customFormat="1" ht="13.2" thickTop="1" thickBot="1" x14ac:dyDescent="0.35">
      <c r="C14" s="22" t="s">
        <v>14</v>
      </c>
      <c r="D14" s="13">
        <f>SUM(D10:D12)</f>
        <v>414</v>
      </c>
      <c r="E14" s="14"/>
      <c r="F14" s="13">
        <f>+F10+F12</f>
        <v>292</v>
      </c>
      <c r="G14" s="13">
        <f>+G10+G12</f>
        <v>122</v>
      </c>
      <c r="H14" s="15">
        <f>G14/D14</f>
        <v>0.29468599033816423</v>
      </c>
      <c r="I14" s="16"/>
      <c r="J14" s="16"/>
      <c r="K14" s="17"/>
      <c r="L14" s="17"/>
      <c r="M14" s="18"/>
    </row>
    <row r="15" spans="3:13" x14ac:dyDescent="0.3">
      <c r="C15" s="35" t="s">
        <v>27</v>
      </c>
    </row>
    <row r="16" spans="3:13" x14ac:dyDescent="0.3">
      <c r="C16" s="35"/>
    </row>
    <row r="17" spans="3:9" ht="21" x14ac:dyDescent="0.4">
      <c r="C17" s="23" t="s">
        <v>8</v>
      </c>
    </row>
    <row r="18" spans="3:9" ht="15" thickBot="1" x14ac:dyDescent="0.35">
      <c r="C18" s="3" t="s">
        <v>17</v>
      </c>
    </row>
    <row r="19" spans="3:9" x14ac:dyDescent="0.3">
      <c r="C19" s="26" t="s">
        <v>18</v>
      </c>
      <c r="D19" s="27"/>
      <c r="E19" s="27" t="s">
        <v>16</v>
      </c>
      <c r="F19" s="27" t="s">
        <v>12</v>
      </c>
      <c r="G19" s="27" t="s">
        <v>19</v>
      </c>
      <c r="H19" s="27" t="s">
        <v>4</v>
      </c>
      <c r="I19" s="28" t="s">
        <v>11</v>
      </c>
    </row>
    <row r="20" spans="3:9" x14ac:dyDescent="0.3">
      <c r="C20" s="32">
        <v>2014</v>
      </c>
      <c r="D20" s="32"/>
      <c r="E20" s="32">
        <v>2015</v>
      </c>
      <c r="F20" s="33">
        <v>7</v>
      </c>
      <c r="G20" s="33">
        <v>6</v>
      </c>
      <c r="H20" s="33">
        <v>1</v>
      </c>
      <c r="I20" s="34">
        <f t="shared" ref="I20:I32" si="6">H20/F20</f>
        <v>0.14285714285714285</v>
      </c>
    </row>
    <row r="21" spans="3:9" x14ac:dyDescent="0.3">
      <c r="C21" s="32">
        <v>2015</v>
      </c>
      <c r="D21" s="32"/>
      <c r="E21" s="32">
        <v>2016</v>
      </c>
      <c r="F21" s="33">
        <v>8</v>
      </c>
      <c r="G21" s="33">
        <v>6</v>
      </c>
      <c r="H21" s="33">
        <v>2</v>
      </c>
      <c r="I21" s="34">
        <f t="shared" si="6"/>
        <v>0.25</v>
      </c>
    </row>
    <row r="22" spans="3:9" x14ac:dyDescent="0.3">
      <c r="C22" s="32">
        <v>2016</v>
      </c>
      <c r="D22" s="32"/>
      <c r="E22" s="32">
        <v>2017</v>
      </c>
      <c r="F22" s="33">
        <v>10</v>
      </c>
      <c r="G22" s="33">
        <v>5</v>
      </c>
      <c r="H22" s="33">
        <v>5</v>
      </c>
      <c r="I22" s="34">
        <f t="shared" si="6"/>
        <v>0.5</v>
      </c>
    </row>
    <row r="23" spans="3:9" x14ac:dyDescent="0.3">
      <c r="C23" s="32">
        <v>2017</v>
      </c>
      <c r="D23" s="32"/>
      <c r="E23" s="32">
        <v>2018</v>
      </c>
      <c r="F23" s="33">
        <v>6</v>
      </c>
      <c r="G23" s="33">
        <v>3</v>
      </c>
      <c r="H23" s="33">
        <v>3</v>
      </c>
      <c r="I23" s="34">
        <f t="shared" si="6"/>
        <v>0.5</v>
      </c>
    </row>
    <row r="24" spans="3:9" x14ac:dyDescent="0.3">
      <c r="C24" s="32">
        <v>2018</v>
      </c>
      <c r="D24" s="32"/>
      <c r="E24" s="32">
        <v>2019</v>
      </c>
      <c r="F24" s="33">
        <v>10</v>
      </c>
      <c r="G24" s="33">
        <v>7</v>
      </c>
      <c r="H24" s="33">
        <v>3</v>
      </c>
      <c r="I24" s="34">
        <f t="shared" si="6"/>
        <v>0.3</v>
      </c>
    </row>
    <row r="25" spans="3:9" x14ac:dyDescent="0.3">
      <c r="C25" s="32">
        <v>2019</v>
      </c>
      <c r="D25" s="32"/>
      <c r="E25" s="32">
        <v>2019</v>
      </c>
      <c r="F25" s="33">
        <v>10</v>
      </c>
      <c r="G25" s="33">
        <v>7</v>
      </c>
      <c r="H25" s="33">
        <v>3</v>
      </c>
      <c r="I25" s="34">
        <f t="shared" si="6"/>
        <v>0.3</v>
      </c>
    </row>
    <row r="26" spans="3:9" x14ac:dyDescent="0.3">
      <c r="C26" s="32">
        <v>2020</v>
      </c>
      <c r="D26" s="32"/>
      <c r="E26" s="32">
        <v>2020</v>
      </c>
      <c r="F26" s="33">
        <v>6</v>
      </c>
      <c r="G26" s="33">
        <v>2</v>
      </c>
      <c r="H26" s="33">
        <v>4</v>
      </c>
      <c r="I26" s="34">
        <f t="shared" si="6"/>
        <v>0.66666666666666663</v>
      </c>
    </row>
    <row r="27" spans="3:9" x14ac:dyDescent="0.3">
      <c r="C27" s="32">
        <v>2021</v>
      </c>
      <c r="D27" s="32"/>
      <c r="E27" s="32">
        <v>2021</v>
      </c>
      <c r="F27" s="33">
        <v>8</v>
      </c>
      <c r="G27" s="33">
        <v>4</v>
      </c>
      <c r="H27" s="33">
        <v>4</v>
      </c>
      <c r="I27" s="34">
        <f t="shared" si="6"/>
        <v>0.5</v>
      </c>
    </row>
    <row r="28" spans="3:9" x14ac:dyDescent="0.3">
      <c r="C28" s="32">
        <v>2022</v>
      </c>
      <c r="D28" s="32"/>
      <c r="E28" s="32">
        <v>2022</v>
      </c>
      <c r="F28" s="33">
        <v>14</v>
      </c>
      <c r="G28" s="33">
        <v>7</v>
      </c>
      <c r="H28" s="33">
        <v>7</v>
      </c>
      <c r="I28" s="34">
        <f t="shared" si="6"/>
        <v>0.5</v>
      </c>
    </row>
    <row r="29" spans="3:9" x14ac:dyDescent="0.3">
      <c r="C29" s="32">
        <v>2023</v>
      </c>
      <c r="D29" s="32"/>
      <c r="E29" s="32">
        <v>2023</v>
      </c>
      <c r="F29" s="33">
        <v>11</v>
      </c>
      <c r="G29" s="33">
        <v>8</v>
      </c>
      <c r="H29" s="33">
        <v>3</v>
      </c>
      <c r="I29" s="34">
        <f t="shared" si="6"/>
        <v>0.27272727272727271</v>
      </c>
    </row>
    <row r="30" spans="3:9" x14ac:dyDescent="0.3">
      <c r="C30" s="32">
        <v>2024</v>
      </c>
      <c r="D30" s="32"/>
      <c r="E30" s="32">
        <v>2024</v>
      </c>
      <c r="F30" s="33">
        <v>8</v>
      </c>
      <c r="G30" s="33">
        <v>5</v>
      </c>
      <c r="H30" s="33">
        <v>3</v>
      </c>
      <c r="I30" s="34">
        <f t="shared" si="6"/>
        <v>0.375</v>
      </c>
    </row>
    <row r="31" spans="3:9" x14ac:dyDescent="0.3">
      <c r="C31" s="32">
        <v>2025</v>
      </c>
      <c r="D31" s="32"/>
      <c r="E31" s="32">
        <v>2025</v>
      </c>
      <c r="F31" s="33">
        <f>16</f>
        <v>16</v>
      </c>
      <c r="G31" s="33">
        <v>10</v>
      </c>
      <c r="H31" s="33">
        <v>6</v>
      </c>
      <c r="I31" s="34">
        <f t="shared" si="6"/>
        <v>0.375</v>
      </c>
    </row>
    <row r="32" spans="3:9" ht="15" thickBot="1" x14ac:dyDescent="0.35">
      <c r="C32" s="29" t="s">
        <v>15</v>
      </c>
      <c r="D32" s="30"/>
      <c r="E32" s="30"/>
      <c r="F32" s="30">
        <f>AVERAGE(F20:F31)</f>
        <v>9.5</v>
      </c>
      <c r="G32" s="30">
        <f>AVERAGE(G20:G31)</f>
        <v>5.833333333333333</v>
      </c>
      <c r="H32" s="30">
        <f>AVERAGE(H20:H31)</f>
        <v>3.6666666666666665</v>
      </c>
      <c r="I32" s="31">
        <f t="shared" si="6"/>
        <v>0.38596491228070173</v>
      </c>
    </row>
  </sheetData>
  <pageMargins left="0.7" right="0.7" top="0.75" bottom="0.75" header="0.3" footer="0.3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Töflur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Unnar Pálsson</dc:creator>
  <cp:lastModifiedBy>Unnar Friðrik Pálsson</cp:lastModifiedBy>
  <cp:lastPrinted>2026-03-16T10:19:51Z</cp:lastPrinted>
  <dcterms:created xsi:type="dcterms:W3CDTF">2015-06-05T18:17:20Z</dcterms:created>
  <dcterms:modified xsi:type="dcterms:W3CDTF">2026-03-16T16:11:00Z</dcterms:modified>
</cp:coreProperties>
</file>